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меню\"/>
    </mc:Choice>
  </mc:AlternateContent>
  <bookViews>
    <workbookView xWindow="0" yWindow="0" windowWidth="19200" windowHeight="7050" activeTab="2"/>
  </bookViews>
  <sheets>
    <sheet name="27май" sheetId="22" r:id="rId1"/>
    <sheet name="29май" sheetId="23" r:id="rId2"/>
    <sheet name="30май" sheetId="27" r:id="rId3"/>
  </sheets>
  <definedNames>
    <definedName name="завтрак_общ">#REF!</definedName>
    <definedName name="завтрак_факт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23" l="1"/>
  <c r="N22" i="23" s="1"/>
  <c r="E22" i="23"/>
  <c r="D21" i="23"/>
  <c r="D22" i="23" s="1"/>
  <c r="E21" i="23"/>
  <c r="F21" i="23"/>
  <c r="F22" i="23" s="1"/>
  <c r="G21" i="23"/>
  <c r="G22" i="23" s="1"/>
  <c r="H21" i="23"/>
  <c r="H22" i="23" s="1"/>
  <c r="I21" i="23"/>
  <c r="I22" i="23" s="1"/>
  <c r="J21" i="23"/>
  <c r="J22" i="23" s="1"/>
  <c r="K21" i="23"/>
  <c r="K22" i="23" s="1"/>
  <c r="L21" i="23"/>
  <c r="L22" i="23" s="1"/>
  <c r="M21" i="23"/>
  <c r="M22" i="23" s="1"/>
  <c r="O21" i="23"/>
  <c r="O22" i="23" s="1"/>
  <c r="P21" i="23"/>
  <c r="P22" i="23" s="1"/>
  <c r="Q21" i="23"/>
  <c r="Q22" i="23" s="1"/>
  <c r="R21" i="23"/>
  <c r="R22" i="23" s="1"/>
  <c r="R24" i="23" s="1"/>
  <c r="S21" i="23"/>
  <c r="S22" i="23" s="1"/>
  <c r="D21" i="27" l="1"/>
  <c r="D22" i="27" s="1"/>
  <c r="D24" i="27" s="1"/>
  <c r="E21" i="27"/>
  <c r="E22" i="27" s="1"/>
  <c r="F21" i="27"/>
  <c r="F22" i="27" s="1"/>
  <c r="F24" i="27" s="1"/>
  <c r="G21" i="27"/>
  <c r="H21" i="27"/>
  <c r="H22" i="27" s="1"/>
  <c r="H24" i="27" s="1"/>
  <c r="I22" i="27"/>
  <c r="J21" i="27"/>
  <c r="J22" i="27" s="1"/>
  <c r="K21" i="27"/>
  <c r="K22" i="27" s="1"/>
  <c r="K24" i="27" s="1"/>
  <c r="M21" i="27"/>
  <c r="M22" i="27" s="1"/>
  <c r="M24" i="27" s="1"/>
  <c r="N21" i="27"/>
  <c r="O21" i="27"/>
  <c r="O22" i="27" s="1"/>
  <c r="O24" i="27" s="1"/>
  <c r="P21" i="27"/>
  <c r="P22" i="27" s="1"/>
  <c r="P24" i="27" s="1"/>
  <c r="Q21" i="27"/>
  <c r="Q22" i="27" s="1"/>
  <c r="Q24" i="27" s="1"/>
  <c r="R21" i="27"/>
  <c r="R22" i="27" s="1"/>
  <c r="R24" i="27" s="1"/>
  <c r="S21" i="27"/>
  <c r="S22" i="27" s="1"/>
  <c r="S24" i="27" s="1"/>
  <c r="T21" i="27"/>
  <c r="T22" i="27" s="1"/>
  <c r="T24" i="27" s="1"/>
  <c r="C21" i="27"/>
  <c r="C22" i="27" s="1"/>
  <c r="C24" i="27" s="1"/>
  <c r="T21" i="23"/>
  <c r="T22" i="23" s="1"/>
  <c r="U21" i="23"/>
  <c r="U22" i="23" s="1"/>
  <c r="C21" i="23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C20" i="22"/>
  <c r="N22" i="27" l="1"/>
  <c r="N24" i="27" s="1"/>
  <c r="E24" i="27"/>
  <c r="I24" i="27"/>
  <c r="G22" i="27"/>
  <c r="G24" i="27" s="1"/>
  <c r="J10" i="27" l="1"/>
  <c r="J24" i="27" s="1"/>
  <c r="B25" i="27" s="1"/>
  <c r="U24" i="23"/>
  <c r="T24" i="23"/>
  <c r="S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2" i="23"/>
  <c r="C24" i="23" s="1"/>
  <c r="J10" i="23"/>
  <c r="S21" i="22"/>
  <c r="S23" i="22" s="1"/>
  <c r="R21" i="22"/>
  <c r="R23" i="22" s="1"/>
  <c r="Q21" i="22"/>
  <c r="Q23" i="22" s="1"/>
  <c r="P21" i="22"/>
  <c r="P23" i="22" s="1"/>
  <c r="O21" i="22"/>
  <c r="O23" i="22" s="1"/>
  <c r="N21" i="22"/>
  <c r="N23" i="22" s="1"/>
  <c r="M21" i="22"/>
  <c r="M23" i="22" s="1"/>
  <c r="L21" i="22"/>
  <c r="L23" i="22" s="1"/>
  <c r="K21" i="22"/>
  <c r="K23" i="22" s="1"/>
  <c r="J21" i="22"/>
  <c r="J23" i="22" s="1"/>
  <c r="I21" i="22"/>
  <c r="I23" i="22" s="1"/>
  <c r="H21" i="22"/>
  <c r="H23" i="22" s="1"/>
  <c r="G21" i="22"/>
  <c r="G23" i="22" s="1"/>
  <c r="F21" i="22"/>
  <c r="F23" i="22" s="1"/>
  <c r="E21" i="22"/>
  <c r="E23" i="22" s="1"/>
  <c r="D21" i="22"/>
  <c r="D23" i="22" s="1"/>
  <c r="C21" i="22"/>
  <c r="C23" i="22" s="1"/>
  <c r="J9" i="22"/>
  <c r="B25" i="23" l="1"/>
  <c r="B24" i="22"/>
</calcChain>
</file>

<file path=xl/sharedStrings.xml><?xml version="1.0" encoding="utf-8"?>
<sst xmlns="http://schemas.openxmlformats.org/spreadsheetml/2006/main" count="115" uniqueCount="76">
  <si>
    <t>У Т В Е Р Ж Д АЮ</t>
  </si>
  <si>
    <t xml:space="preserve">                                              Меню на выдачу продуктов питания.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</si>
  <si>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</si>
  <si>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</si>
  <si>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</si>
  <si>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</si>
  <si>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</si>
  <si>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 xml:space="preserve">            Обед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</si>
  <si>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</si>
  <si>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</si>
  <si>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</si>
  <si>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</si>
  <si>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</si>
  <si>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Наименование Учреждения ______</t>
  </si>
  <si>
    <t>Ответственное лицо –</t>
  </si>
  <si>
    <t xml:space="preserve">Морковь </t>
  </si>
  <si>
    <t>лук</t>
  </si>
  <si>
    <t xml:space="preserve">Наименование Учреждения </t>
  </si>
  <si>
    <t>Ответственное лицо</t>
  </si>
  <si>
    <t xml:space="preserve">Хлеб  </t>
  </si>
  <si>
    <t xml:space="preserve">Сахар </t>
  </si>
  <si>
    <t>Соль</t>
  </si>
  <si>
    <t>Рис</t>
  </si>
  <si>
    <t>Морковь</t>
  </si>
  <si>
    <t>Плов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</si>
  <si>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</si>
  <si>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</si>
  <si>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молоко</t>
  </si>
  <si>
    <t xml:space="preserve">                                                                           </t>
  </si>
  <si>
    <t xml:space="preserve">                                                                                             </t>
  </si>
  <si>
    <t>слив.масло</t>
  </si>
  <si>
    <t>раст.масло</t>
  </si>
  <si>
    <t>соль</t>
  </si>
  <si>
    <t>с/масл</t>
  </si>
  <si>
    <t>яйца</t>
  </si>
  <si>
    <t>чай</t>
  </si>
  <si>
    <t>вода</t>
  </si>
  <si>
    <t>мясо</t>
  </si>
  <si>
    <t xml:space="preserve">молоко </t>
  </si>
  <si>
    <t xml:space="preserve">                                                                                                </t>
  </si>
  <si>
    <t>понедельник</t>
  </si>
  <si>
    <t>Салат  морковный</t>
  </si>
  <si>
    <t>ГКОУ  "Шавинская  СОШ"</t>
  </si>
  <si>
    <t>Исаков Али</t>
  </si>
  <si>
    <t>Директор                                                 Нуралиева С.С.</t>
  </si>
  <si>
    <t>Директор                                                        Нуралиева С.С.</t>
  </si>
  <si>
    <t>сухофрукты</t>
  </si>
  <si>
    <t>Компот из сухофруктов</t>
  </si>
  <si>
    <t>сок абрикосовый</t>
  </si>
  <si>
    <t>йогурт</t>
  </si>
  <si>
    <t xml:space="preserve">сосиски </t>
  </si>
  <si>
    <t>макароны</t>
  </si>
  <si>
    <t>каша пшеная</t>
  </si>
  <si>
    <t>пшеная крупа</t>
  </si>
  <si>
    <t>Фельдшер     ________________________________________    Повар  ___________________________Тажудинова П.</t>
  </si>
  <si>
    <t>Фельдшер     ________________________________________    Повар  _________________________Тажудинова П.</t>
  </si>
  <si>
    <t>Фельдшер     ________________________________________    Повар  ____________________________Тажудинова П._</t>
  </si>
  <si>
    <t>Выдал завхоз _________________________Исаков А.___    Бухгалтер __________________________________________</t>
  </si>
  <si>
    <t>Выдал завхоз ________________________Исаков А.___     Бухгалтер __________________________________________</t>
  </si>
  <si>
    <t>вареные яйца</t>
  </si>
  <si>
    <t>суп куриный</t>
  </si>
  <si>
    <t>макароны с сосиской</t>
  </si>
  <si>
    <t>цыплята (броллера)</t>
  </si>
  <si>
    <t>суббота</t>
  </si>
  <si>
    <t xml:space="preserve">  «  27 »        мая        2023г.                      </t>
  </si>
  <si>
    <t xml:space="preserve">  «  29 »  мая     2023г.                      </t>
  </si>
  <si>
    <t>количество, довольствующих</t>
  </si>
  <si>
    <t xml:space="preserve">        Директор_______________      Алибегов С.М.</t>
  </si>
  <si>
    <t>МКОО  "Цадинская ООШ"</t>
  </si>
  <si>
    <t>Алибегов С.М.</t>
  </si>
  <si>
    <t>Магомедова А.Г.</t>
  </si>
  <si>
    <t>яблоки</t>
  </si>
  <si>
    <t>среда</t>
  </si>
  <si>
    <t xml:space="preserve">"  10  "  октября        2023г.          </t>
  </si>
  <si>
    <t>пряники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</si>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</sst>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0.0"/>
  </numFmts>
  <fonts count="18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Alignment="1"/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left" vertical="center" indent="4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3" fillId="0" borderId="0" xfId="0" applyNumberFormat="1" applyFont="1" applyProtection="1"/>
    <xf numFmtId="0" fontId="3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1" fillId="0" borderId="0" xfId="0" applyFo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textRotation="90" wrapText="1"/>
      <protection locked="0"/>
    </xf>
    <xf numFmtId="0" fontId="6" fillId="0" borderId="11" xfId="0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" fontId="7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vertical="center" textRotation="90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textRotation="90" wrapText="1"/>
      <protection locked="0"/>
    </xf>
    <xf numFmtId="0" fontId="0" fillId="0" borderId="13" xfId="0" applyBorder="1" applyAlignment="1" applyProtection="1">
      <alignment horizontal="center"/>
      <protection locked="0"/>
    </xf>
  </cellXfs>
  <cellStyles count="34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33"/>
    <cellStyle name="Обычный 2" xfId="11"/>
    <cellStyle name="Обычный 2 2" xfId="12"/>
    <cellStyle name="Обычный 3" xfId="13"/>
    <cellStyle name="Обычный 4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Финансовый 10" xfId="20"/>
    <cellStyle name="Финансовый 11" xfId="21"/>
    <cellStyle name="Финансовый 12" xfId="22"/>
    <cellStyle name="Финансовый 13" xfId="23"/>
    <cellStyle name="Финансовый 14" xfId="24"/>
    <cellStyle name="Финансовый 15" xfId="25"/>
    <cellStyle name="Финансовый 16" xfId="26"/>
    <cellStyle name="Финансовый 17" xfId="27"/>
    <cellStyle name="Финансовый 2" xfId="28"/>
    <cellStyle name="Финансовый 3" xfId="29"/>
    <cellStyle name="Финансовый 7" xfId="30"/>
    <cellStyle name="Финансовый 8" xfId="31"/>
    <cellStyle name="Финансовый 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>
      <selection activeCell="B37" sqref="B37"/>
    </sheetView>
  </sheetViews>
  <sheetFormatPr defaultColWidth="9" defaultRowHeight="14" x14ac:dyDescent="0.3"/>
  <cols>
    <col min="1" max="1" width="9" style="3"/>
    <col min="2" max="2" width="16.58203125" style="3" customWidth="1"/>
    <col min="3" max="3" width="7.6640625" style="3" customWidth="1"/>
    <col min="4" max="4" width="7.4140625" style="3" customWidth="1"/>
    <col min="5" max="5" width="7.5" style="3" customWidth="1"/>
    <col min="6" max="6" width="7.1640625" style="3" customWidth="1"/>
    <col min="7" max="7" width="8.203125E-2" style="3" hidden="1" customWidth="1"/>
    <col min="8" max="8" width="7.08203125" style="3" customWidth="1"/>
    <col min="9" max="9" width="7.08203125" style="3" hidden="1" customWidth="1"/>
    <col min="10" max="10" width="8.1640625" style="3" customWidth="1"/>
    <col min="11" max="11" width="7.58203125" style="3" customWidth="1"/>
    <col min="12" max="12" width="8.5" style="3" customWidth="1"/>
    <col min="13" max="13" width="6.9140625" style="3" customWidth="1"/>
    <col min="14" max="14" width="7.58203125" style="3" customWidth="1"/>
    <col min="15" max="15" width="5.6640625" style="3" hidden="1" customWidth="1"/>
    <col min="16" max="16" width="6.5" style="3" hidden="1" customWidth="1"/>
    <col min="17" max="17" width="7.08203125" style="3" hidden="1" customWidth="1"/>
    <col min="18" max="18" width="6.58203125" style="3" hidden="1" customWidth="1"/>
    <col min="19" max="19" width="6.5" style="3" hidden="1" customWidth="1"/>
    <col min="20" max="16384" width="9" style="3"/>
  </cols>
  <sheetData>
    <row r="1" spans="1:20" ht="15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1"/>
      <c r="R1" s="1"/>
      <c r="S1" s="1"/>
      <c r="T1" s="1"/>
    </row>
    <row r="2" spans="1:20" ht="15" x14ac:dyDescent="0.3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1"/>
      <c r="S2" s="1"/>
      <c r="T2" s="1"/>
    </row>
    <row r="3" spans="1:20" ht="15" x14ac:dyDescent="0.3">
      <c r="A3" s="78" t="s">
        <v>64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  <c r="S3" s="1"/>
      <c r="T3" s="1"/>
    </row>
    <row r="4" spans="1:20" x14ac:dyDescent="0.3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3"/>
      <c r="T4" s="23"/>
    </row>
    <row r="5" spans="1:20" x14ac:dyDescent="0.3">
      <c r="A5" s="5" t="s">
        <v>28</v>
      </c>
      <c r="B5" s="6"/>
      <c r="C5" s="80"/>
      <c r="D5" s="76"/>
      <c r="E5" s="76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72"/>
      <c r="T5" s="72"/>
    </row>
    <row r="6" spans="1:20" x14ac:dyDescent="0.3">
      <c r="A6" s="76" t="s">
        <v>13</v>
      </c>
      <c r="B6" s="76"/>
      <c r="C6" s="76"/>
      <c r="D6" s="29"/>
      <c r="E6" s="30"/>
      <c r="F6" s="24" t="s">
        <v>42</v>
      </c>
      <c r="G6" s="1"/>
      <c r="H6" s="1"/>
      <c r="I6" s="1"/>
      <c r="J6" s="1"/>
      <c r="K6" s="1"/>
      <c r="L6" s="1"/>
      <c r="M6" s="1"/>
      <c r="N6" s="1"/>
      <c r="O6" s="1"/>
      <c r="P6" s="1"/>
      <c r="Q6" s="77"/>
      <c r="R6" s="77"/>
      <c r="S6" s="72"/>
      <c r="T6" s="72"/>
    </row>
    <row r="7" spans="1:20" ht="14.5" thickBot="1" x14ac:dyDescent="0.35">
      <c r="A7" s="71" t="s">
        <v>14</v>
      </c>
      <c r="B7" s="71"/>
      <c r="C7" s="71"/>
      <c r="D7" s="24" t="s">
        <v>43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2"/>
      <c r="T7" s="72"/>
    </row>
    <row r="8" spans="1:20" x14ac:dyDescent="0.3">
      <c r="A8" s="7"/>
      <c r="B8" s="73" t="s">
        <v>3</v>
      </c>
      <c r="C8" s="74"/>
      <c r="D8" s="74"/>
      <c r="E8" s="74"/>
      <c r="F8" s="74" t="s">
        <v>4</v>
      </c>
      <c r="G8" s="74"/>
      <c r="H8" s="74"/>
      <c r="I8" s="74"/>
      <c r="J8" s="74" t="s">
        <v>5</v>
      </c>
      <c r="K8" s="74"/>
      <c r="L8" s="74"/>
      <c r="M8" s="74"/>
      <c r="N8" s="74"/>
      <c r="O8" s="75"/>
      <c r="P8" s="1"/>
      <c r="Q8" s="1"/>
      <c r="R8" s="1"/>
      <c r="S8" s="72"/>
      <c r="T8" s="72"/>
    </row>
    <row r="9" spans="1:20" ht="14.5" thickBot="1" x14ac:dyDescent="0.35">
      <c r="A9" s="7"/>
      <c r="B9" s="67">
        <v>84</v>
      </c>
      <c r="C9" s="68"/>
      <c r="D9" s="68"/>
      <c r="E9" s="68"/>
      <c r="F9" s="68">
        <v>71</v>
      </c>
      <c r="G9" s="68"/>
      <c r="H9" s="68"/>
      <c r="I9" s="68"/>
      <c r="J9" s="69">
        <f>B9*F9</f>
        <v>5964</v>
      </c>
      <c r="K9" s="69"/>
      <c r="L9" s="69"/>
      <c r="M9" s="69"/>
      <c r="N9" s="69"/>
      <c r="O9" s="70"/>
      <c r="P9" s="1"/>
      <c r="Q9" s="1"/>
      <c r="R9" s="1"/>
      <c r="S9" s="23"/>
      <c r="T9" s="23"/>
    </row>
    <row r="10" spans="1:20" x14ac:dyDescent="0.3">
      <c r="A10" s="8"/>
      <c r="B10" s="24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9"/>
      <c r="B11" s="61"/>
      <c r="C11" s="60" t="s">
        <v>6</v>
      </c>
      <c r="D11" s="65" t="s">
        <v>62</v>
      </c>
      <c r="E11" s="60" t="s">
        <v>49</v>
      </c>
      <c r="F11" s="60" t="s">
        <v>50</v>
      </c>
      <c r="G11" s="60"/>
      <c r="H11" s="60" t="s">
        <v>48</v>
      </c>
      <c r="I11" s="60" t="s">
        <v>27</v>
      </c>
      <c r="J11" s="65" t="s">
        <v>31</v>
      </c>
      <c r="K11" s="60" t="s">
        <v>32</v>
      </c>
      <c r="L11" s="60" t="s">
        <v>15</v>
      </c>
      <c r="M11" s="60" t="s">
        <v>16</v>
      </c>
      <c r="N11" s="60" t="s">
        <v>51</v>
      </c>
      <c r="O11" s="60"/>
      <c r="P11" s="60"/>
      <c r="Q11" s="60"/>
      <c r="R11" s="60"/>
      <c r="S11" s="60"/>
      <c r="T11" s="1"/>
    </row>
    <row r="12" spans="1:20" ht="74.25" customHeight="1" x14ac:dyDescent="0.3">
      <c r="A12" s="9"/>
      <c r="B12" s="62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0"/>
      <c r="O12" s="60"/>
      <c r="P12" s="60"/>
      <c r="Q12" s="60"/>
      <c r="R12" s="60"/>
      <c r="S12" s="60"/>
      <c r="T12" s="1"/>
    </row>
    <row r="13" spans="1:20" ht="15" x14ac:dyDescent="0.3">
      <c r="A13" s="63" t="s">
        <v>7</v>
      </c>
      <c r="B13" s="31" t="s">
        <v>60</v>
      </c>
      <c r="C13" s="25"/>
      <c r="D13" s="25">
        <v>4.2000000000000003E-2</v>
      </c>
      <c r="E13" s="25"/>
      <c r="F13" s="25"/>
      <c r="G13" s="25"/>
      <c r="H13" s="25"/>
      <c r="I13" s="25"/>
      <c r="J13" s="25"/>
      <c r="K13" s="25">
        <v>1.6999999999999999E-3</v>
      </c>
      <c r="L13" s="25">
        <v>1.2E-2</v>
      </c>
      <c r="M13" s="25">
        <v>0.01</v>
      </c>
      <c r="N13" s="25"/>
      <c r="O13" s="25"/>
      <c r="P13" s="25"/>
      <c r="Q13" s="25"/>
      <c r="R13" s="25"/>
      <c r="S13" s="25"/>
      <c r="T13" s="1"/>
    </row>
    <row r="14" spans="1:20" ht="30" x14ac:dyDescent="0.3">
      <c r="A14" s="63"/>
      <c r="B14" s="55" t="s">
        <v>61</v>
      </c>
      <c r="C14" s="25"/>
      <c r="D14" s="25"/>
      <c r="E14" s="25"/>
      <c r="F14" s="25">
        <v>5.7000000000000002E-2</v>
      </c>
      <c r="G14" s="25"/>
      <c r="H14" s="25"/>
      <c r="I14" s="25"/>
      <c r="J14" s="25">
        <v>1E-3</v>
      </c>
      <c r="K14" s="25">
        <v>3.0000000000000001E-3</v>
      </c>
      <c r="L14" s="25"/>
      <c r="M14" s="25"/>
      <c r="N14" s="25">
        <v>3.9E-2</v>
      </c>
      <c r="O14" s="25"/>
      <c r="P14" s="25"/>
      <c r="Q14" s="25"/>
      <c r="R14" s="25"/>
      <c r="S14" s="25"/>
      <c r="T14" s="1"/>
    </row>
    <row r="15" spans="1:20" ht="15" x14ac:dyDescent="0.3">
      <c r="A15" s="63"/>
      <c r="B15" s="32" t="s">
        <v>48</v>
      </c>
      <c r="C15" s="25"/>
      <c r="D15" s="25"/>
      <c r="E15" s="25"/>
      <c r="F15" s="25"/>
      <c r="G15" s="25"/>
      <c r="H15" s="25">
        <v>0.1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"/>
    </row>
    <row r="16" spans="1:20" ht="15" x14ac:dyDescent="0.3">
      <c r="A16" s="63"/>
      <c r="B16" s="33" t="s">
        <v>6</v>
      </c>
      <c r="C16" s="25">
        <v>0.15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"/>
    </row>
    <row r="17" spans="1:20" ht="15" x14ac:dyDescent="0.3">
      <c r="A17" s="63"/>
      <c r="B17" s="20" t="s">
        <v>49</v>
      </c>
      <c r="C17" s="25"/>
      <c r="D17" s="25"/>
      <c r="E17" s="25">
        <v>0.1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"/>
    </row>
    <row r="18" spans="1:20" ht="15" x14ac:dyDescent="0.3">
      <c r="A18" s="63"/>
      <c r="B18" s="2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"/>
    </row>
    <row r="19" spans="1:20" x14ac:dyDescent="0.3">
      <c r="A19" s="63"/>
      <c r="B19" s="1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"/>
    </row>
    <row r="20" spans="1:20" x14ac:dyDescent="0.3">
      <c r="A20" s="64" t="s">
        <v>8</v>
      </c>
      <c r="B20" s="59"/>
      <c r="C20" s="27">
        <f>C13+C14+C15+C16+C17+C18+C19</f>
        <v>0.15</v>
      </c>
      <c r="D20" s="27">
        <f t="shared" ref="D20:S20" si="0">D13+D14+D15+D16+D17+D18+D19</f>
        <v>4.2000000000000003E-2</v>
      </c>
      <c r="E20" s="27">
        <f t="shared" si="0"/>
        <v>0.1</v>
      </c>
      <c r="F20" s="27">
        <f t="shared" si="0"/>
        <v>5.7000000000000002E-2</v>
      </c>
      <c r="G20" s="27">
        <f t="shared" si="0"/>
        <v>0</v>
      </c>
      <c r="H20" s="27">
        <f t="shared" si="0"/>
        <v>0.1</v>
      </c>
      <c r="I20" s="27">
        <f t="shared" si="0"/>
        <v>0</v>
      </c>
      <c r="J20" s="27">
        <f t="shared" si="0"/>
        <v>1E-3</v>
      </c>
      <c r="K20" s="27">
        <f t="shared" si="0"/>
        <v>4.7000000000000002E-3</v>
      </c>
      <c r="L20" s="27">
        <f t="shared" si="0"/>
        <v>1.2E-2</v>
      </c>
      <c r="M20" s="27">
        <f t="shared" si="0"/>
        <v>0.01</v>
      </c>
      <c r="N20" s="27">
        <f t="shared" si="0"/>
        <v>3.9E-2</v>
      </c>
      <c r="O20" s="27">
        <f t="shared" si="0"/>
        <v>0</v>
      </c>
      <c r="P20" s="27">
        <f t="shared" si="0"/>
        <v>0</v>
      </c>
      <c r="Q20" s="27">
        <f t="shared" si="0"/>
        <v>0</v>
      </c>
      <c r="R20" s="27">
        <f t="shared" si="0"/>
        <v>0</v>
      </c>
      <c r="S20" s="27">
        <f t="shared" si="0"/>
        <v>0</v>
      </c>
      <c r="T20" s="1"/>
    </row>
    <row r="21" spans="1:20" x14ac:dyDescent="0.3">
      <c r="A21" s="58" t="s">
        <v>9</v>
      </c>
      <c r="B21" s="59"/>
      <c r="C21" s="21">
        <f>B9*C20</f>
        <v>12.6</v>
      </c>
      <c r="D21" s="21">
        <f>B9*D20</f>
        <v>3.528</v>
      </c>
      <c r="E21" s="21">
        <f>B9*E20</f>
        <v>8.4</v>
      </c>
      <c r="F21" s="21">
        <f>B9*F20</f>
        <v>4.7880000000000003</v>
      </c>
      <c r="G21" s="21">
        <f>B9*G20</f>
        <v>0</v>
      </c>
      <c r="H21" s="21">
        <f>B9*H20</f>
        <v>8.4</v>
      </c>
      <c r="I21" s="21">
        <f>B9*I20</f>
        <v>0</v>
      </c>
      <c r="J21" s="21">
        <f>B9*J20</f>
        <v>8.4000000000000005E-2</v>
      </c>
      <c r="K21" s="21">
        <f>B9*K20</f>
        <v>0.39480000000000004</v>
      </c>
      <c r="L21" s="21">
        <f>B9*L20</f>
        <v>1.008</v>
      </c>
      <c r="M21" s="21">
        <f>B9*M20</f>
        <v>0.84</v>
      </c>
      <c r="N21" s="21">
        <f>B9*N20</f>
        <v>3.2759999999999998</v>
      </c>
      <c r="O21" s="21">
        <f>B9*O20</f>
        <v>0</v>
      </c>
      <c r="P21" s="21">
        <f>B9*P20</f>
        <v>0</v>
      </c>
      <c r="Q21" s="21">
        <f>B9*Q20</f>
        <v>0</v>
      </c>
      <c r="R21" s="21">
        <f>B9*R20</f>
        <v>0</v>
      </c>
      <c r="S21" s="21">
        <f>B9*S20</f>
        <v>0</v>
      </c>
      <c r="T21" s="1"/>
    </row>
    <row r="22" spans="1:20" x14ac:dyDescent="0.3">
      <c r="A22" s="58" t="s">
        <v>10</v>
      </c>
      <c r="B22" s="59"/>
      <c r="C22" s="27">
        <v>50</v>
      </c>
      <c r="D22" s="27">
        <v>192</v>
      </c>
      <c r="E22" s="27">
        <v>24.5</v>
      </c>
      <c r="F22" s="27">
        <v>396</v>
      </c>
      <c r="G22" s="27">
        <v>838</v>
      </c>
      <c r="H22" s="19">
        <v>250</v>
      </c>
      <c r="I22" s="27">
        <v>94</v>
      </c>
      <c r="J22" s="27">
        <v>147</v>
      </c>
      <c r="K22" s="27">
        <v>14</v>
      </c>
      <c r="L22" s="27">
        <v>34</v>
      </c>
      <c r="M22" s="27">
        <v>27</v>
      </c>
      <c r="N22" s="27">
        <v>116</v>
      </c>
      <c r="O22" s="27"/>
      <c r="P22" s="27">
        <v>0</v>
      </c>
      <c r="Q22" s="27">
        <v>0</v>
      </c>
      <c r="R22" s="27"/>
      <c r="S22" s="27">
        <v>0</v>
      </c>
      <c r="T22" s="1"/>
    </row>
    <row r="23" spans="1:20" ht="14.5" x14ac:dyDescent="0.35">
      <c r="A23" s="58" t="s">
        <v>11</v>
      </c>
      <c r="B23" s="59"/>
      <c r="C23" s="22">
        <f>C21*C22</f>
        <v>630</v>
      </c>
      <c r="D23" s="22">
        <f t="shared" ref="D23:S23" si="1">D21*D22</f>
        <v>677.37599999999998</v>
      </c>
      <c r="E23" s="22">
        <f t="shared" si="1"/>
        <v>205.8</v>
      </c>
      <c r="F23" s="22">
        <f t="shared" si="1"/>
        <v>1896.048</v>
      </c>
      <c r="G23" s="22">
        <f t="shared" si="1"/>
        <v>0</v>
      </c>
      <c r="H23" s="22">
        <f t="shared" si="1"/>
        <v>2100</v>
      </c>
      <c r="I23" s="22">
        <f t="shared" si="1"/>
        <v>0</v>
      </c>
      <c r="J23" s="22">
        <f t="shared" si="1"/>
        <v>12.348000000000001</v>
      </c>
      <c r="K23" s="22">
        <f t="shared" si="1"/>
        <v>5.5272000000000006</v>
      </c>
      <c r="L23" s="22">
        <f t="shared" si="1"/>
        <v>34.271999999999998</v>
      </c>
      <c r="M23" s="22">
        <f t="shared" si="1"/>
        <v>22.68</v>
      </c>
      <c r="N23" s="22">
        <f t="shared" si="1"/>
        <v>380.01599999999996</v>
      </c>
      <c r="O23" s="22">
        <f t="shared" si="1"/>
        <v>0</v>
      </c>
      <c r="P23" s="22">
        <f t="shared" si="1"/>
        <v>0</v>
      </c>
      <c r="Q23" s="22">
        <f t="shared" si="1"/>
        <v>0</v>
      </c>
      <c r="R23" s="22">
        <f t="shared" si="1"/>
        <v>0</v>
      </c>
      <c r="S23" s="22">
        <f t="shared" si="1"/>
        <v>0</v>
      </c>
      <c r="T23" s="1"/>
    </row>
    <row r="24" spans="1:20" ht="17.5" x14ac:dyDescent="0.3">
      <c r="A24" s="13" t="s">
        <v>12</v>
      </c>
      <c r="B24" s="14">
        <f>C23+D23+E23+F23+G23+H23+I23+J23+K23+L23+M23+N23+O23+P23+Q23+R23+S23</f>
        <v>5964.0672000000004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1"/>
    </row>
    <row r="25" spans="1:20" ht="15" x14ac:dyDescent="0.3">
      <c r="A25" s="15" t="s">
        <v>54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x14ac:dyDescent="0.3">
      <c r="A26" s="15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40">
    <mergeCell ref="A6:C6"/>
    <mergeCell ref="Q6:R6"/>
    <mergeCell ref="S6:T6"/>
    <mergeCell ref="A1:P1"/>
    <mergeCell ref="A2:P2"/>
    <mergeCell ref="A3:P3"/>
    <mergeCell ref="C5:E5"/>
    <mergeCell ref="S5:T5"/>
    <mergeCell ref="A7:C7"/>
    <mergeCell ref="S7:T7"/>
    <mergeCell ref="B8:E8"/>
    <mergeCell ref="F8:I8"/>
    <mergeCell ref="J8:O8"/>
    <mergeCell ref="S8:T8"/>
    <mergeCell ref="B9:E9"/>
    <mergeCell ref="F9:I9"/>
    <mergeCell ref="J9:O9"/>
    <mergeCell ref="C11:C12"/>
    <mergeCell ref="D11:D12"/>
    <mergeCell ref="E11:E12"/>
    <mergeCell ref="F11:F12"/>
    <mergeCell ref="G11:G12"/>
    <mergeCell ref="H11:H12"/>
    <mergeCell ref="I11:I12"/>
    <mergeCell ref="R11:R12"/>
    <mergeCell ref="S11:S12"/>
    <mergeCell ref="A13:A19"/>
    <mergeCell ref="A20:B20"/>
    <mergeCell ref="J11:J12"/>
    <mergeCell ref="K11:K12"/>
    <mergeCell ref="L11:L12"/>
    <mergeCell ref="M11:M12"/>
    <mergeCell ref="N11:N12"/>
    <mergeCell ref="O11:O12"/>
    <mergeCell ref="A21:B21"/>
    <mergeCell ref="A22:B22"/>
    <mergeCell ref="A23:B23"/>
    <mergeCell ref="P11:P12"/>
    <mergeCell ref="Q11:Q12"/>
    <mergeCell ref="B11:B1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zoomScale="80" zoomScaleNormal="80" workbookViewId="0">
      <selection activeCell="D21" sqref="D21"/>
    </sheetView>
  </sheetViews>
  <sheetFormatPr defaultColWidth="9" defaultRowHeight="14" x14ac:dyDescent="0.3"/>
  <cols>
    <col min="1" max="1" width="7.58203125" style="3" customWidth="1"/>
    <col min="2" max="2" width="22.58203125" style="3" customWidth="1"/>
    <col min="3" max="3" width="6.5" style="3" customWidth="1"/>
    <col min="4" max="4" width="5.9140625" style="3" customWidth="1"/>
    <col min="5" max="5" width="5.9140625" style="3" hidden="1" customWidth="1"/>
    <col min="6" max="6" width="5.58203125" style="3" hidden="1" customWidth="1"/>
    <col min="7" max="7" width="6" style="3" customWidth="1"/>
    <col min="8" max="8" width="7" style="3" customWidth="1"/>
    <col min="9" max="9" width="6.4140625" style="3" customWidth="1"/>
    <col min="10" max="10" width="5.4140625" style="3" hidden="1" customWidth="1"/>
    <col min="11" max="11" width="6" style="3" customWidth="1"/>
    <col min="12" max="12" width="6.08203125" style="3" customWidth="1"/>
    <col min="13" max="13" width="5.9140625" style="3" customWidth="1"/>
    <col min="14" max="14" width="5.6640625" style="3" customWidth="1"/>
    <col min="15" max="15" width="6.08203125" style="3" hidden="1" customWidth="1"/>
    <col min="16" max="16" width="5.6640625" style="3" hidden="1" customWidth="1"/>
    <col min="17" max="17" width="6.58203125" style="3" hidden="1" customWidth="1"/>
    <col min="18" max="18" width="6.58203125" style="3" customWidth="1"/>
    <col min="19" max="19" width="7.08203125" style="3" customWidth="1"/>
    <col min="20" max="20" width="0.1640625" style="3" hidden="1" customWidth="1"/>
    <col min="21" max="21" width="6.08203125" style="3" hidden="1" customWidth="1"/>
    <col min="22" max="16384" width="9" style="3"/>
  </cols>
  <sheetData>
    <row r="1" spans="1:21" ht="15" x14ac:dyDescent="0.3">
      <c r="A1" s="1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  <c r="S2" s="2"/>
      <c r="T2" s="2"/>
      <c r="U2" s="2"/>
    </row>
    <row r="3" spans="1:21" ht="15" x14ac:dyDescent="0.3">
      <c r="A3" s="79" t="s">
        <v>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"/>
      <c r="R3" s="2"/>
      <c r="S3" s="2"/>
      <c r="T3" s="2"/>
      <c r="U3" s="2"/>
    </row>
    <row r="4" spans="1:21" ht="15" x14ac:dyDescent="0.3">
      <c r="A4" s="78" t="s">
        <v>65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2"/>
      <c r="R4" s="2"/>
      <c r="S4" s="2"/>
      <c r="T4" s="2"/>
      <c r="U4" s="2"/>
    </row>
    <row r="5" spans="1:21" x14ac:dyDescent="0.3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23"/>
      <c r="T5" s="23"/>
      <c r="U5" s="1"/>
    </row>
    <row r="6" spans="1:21" x14ac:dyDescent="0.3">
      <c r="A6" s="5" t="s">
        <v>29</v>
      </c>
      <c r="B6" s="6"/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1"/>
      <c r="Q6" s="1"/>
      <c r="R6" s="1"/>
      <c r="S6" s="72"/>
      <c r="T6" s="72"/>
      <c r="U6" s="1"/>
    </row>
    <row r="7" spans="1:21" x14ac:dyDescent="0.3">
      <c r="A7" s="76" t="s">
        <v>17</v>
      </c>
      <c r="B7" s="76"/>
      <c r="C7" s="76"/>
      <c r="D7" s="76"/>
      <c r="E7" s="2" t="s">
        <v>42</v>
      </c>
      <c r="F7" s="2" t="s">
        <v>42</v>
      </c>
      <c r="G7" s="57" t="s">
        <v>42</v>
      </c>
      <c r="H7" s="57"/>
      <c r="I7" s="57"/>
      <c r="J7" s="11"/>
      <c r="K7" s="57"/>
      <c r="L7" s="56"/>
      <c r="M7" s="56"/>
      <c r="N7" s="2"/>
      <c r="O7" s="2"/>
      <c r="P7" s="77"/>
      <c r="Q7" s="77"/>
      <c r="R7" s="53"/>
      <c r="S7" s="72"/>
      <c r="T7" s="72"/>
      <c r="U7" s="1"/>
    </row>
    <row r="8" spans="1:21" ht="14.5" thickBot="1" x14ac:dyDescent="0.35">
      <c r="A8" s="71" t="s">
        <v>18</v>
      </c>
      <c r="B8" s="71"/>
      <c r="C8" s="71"/>
      <c r="D8" s="2" t="s">
        <v>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72"/>
      <c r="T8" s="72"/>
      <c r="U8" s="1"/>
    </row>
    <row r="9" spans="1:21" x14ac:dyDescent="0.3">
      <c r="A9" s="7"/>
      <c r="B9" s="86" t="s">
        <v>3</v>
      </c>
      <c r="C9" s="87"/>
      <c r="D9" s="87"/>
      <c r="E9" s="87"/>
      <c r="F9" s="87" t="s">
        <v>4</v>
      </c>
      <c r="G9" s="87"/>
      <c r="H9" s="87"/>
      <c r="I9" s="87"/>
      <c r="J9" s="87" t="s">
        <v>5</v>
      </c>
      <c r="K9" s="87"/>
      <c r="L9" s="87"/>
      <c r="M9" s="87"/>
      <c r="N9" s="87"/>
      <c r="O9" s="88"/>
      <c r="P9" s="1"/>
      <c r="Q9" s="1"/>
      <c r="R9" s="1"/>
      <c r="S9" s="72"/>
      <c r="T9" s="72"/>
      <c r="U9" s="1"/>
    </row>
    <row r="10" spans="1:21" ht="14.5" thickBot="1" x14ac:dyDescent="0.35">
      <c r="A10" s="7"/>
      <c r="B10" s="81">
        <v>84</v>
      </c>
      <c r="C10" s="82"/>
      <c r="D10" s="82"/>
      <c r="E10" s="82"/>
      <c r="F10" s="82">
        <v>71</v>
      </c>
      <c r="G10" s="82"/>
      <c r="H10" s="82"/>
      <c r="I10" s="82"/>
      <c r="J10" s="83">
        <f>B10*F10</f>
        <v>5964</v>
      </c>
      <c r="K10" s="83"/>
      <c r="L10" s="83"/>
      <c r="M10" s="83"/>
      <c r="N10" s="83"/>
      <c r="O10" s="84"/>
      <c r="P10" s="2"/>
      <c r="Q10" s="2"/>
      <c r="R10" s="2"/>
      <c r="S10" s="2"/>
      <c r="T10" s="2"/>
      <c r="U10" s="2"/>
    </row>
    <row r="11" spans="1:21" x14ac:dyDescent="0.3">
      <c r="A11" s="8"/>
      <c r="B11" s="2" t="s">
        <v>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75" customHeight="1" x14ac:dyDescent="0.3">
      <c r="A12" s="9"/>
      <c r="B12" s="10"/>
      <c r="C12" s="17" t="s">
        <v>19</v>
      </c>
      <c r="D12" s="17" t="s">
        <v>20</v>
      </c>
      <c r="E12" s="17"/>
      <c r="F12" s="52"/>
      <c r="G12" s="17" t="s">
        <v>21</v>
      </c>
      <c r="H12" s="17" t="s">
        <v>22</v>
      </c>
      <c r="I12" s="18" t="s">
        <v>37</v>
      </c>
      <c r="J12" s="17"/>
      <c r="K12" s="18" t="s">
        <v>31</v>
      </c>
      <c r="L12" s="18" t="s">
        <v>16</v>
      </c>
      <c r="M12" s="17" t="s">
        <v>23</v>
      </c>
      <c r="N12" s="18" t="s">
        <v>30</v>
      </c>
      <c r="O12" s="17"/>
      <c r="P12" s="17"/>
      <c r="Q12" s="17"/>
      <c r="R12" s="54" t="s">
        <v>49</v>
      </c>
      <c r="S12" s="17" t="s">
        <v>46</v>
      </c>
      <c r="T12" s="17"/>
      <c r="U12" s="17"/>
    </row>
    <row r="13" spans="1:21" ht="15" x14ac:dyDescent="0.3">
      <c r="A13" s="85" t="s">
        <v>7</v>
      </c>
      <c r="B13" s="26" t="s">
        <v>6</v>
      </c>
      <c r="C13" s="36">
        <v>0.11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v>2.5000000000000001E-2</v>
      </c>
      <c r="O13" s="36"/>
      <c r="P13" s="36"/>
      <c r="Q13" s="36"/>
      <c r="R13" s="36"/>
      <c r="S13" s="36"/>
      <c r="T13" s="36"/>
      <c r="U13" s="36"/>
    </row>
    <row r="14" spans="1:21" ht="15" x14ac:dyDescent="0.3">
      <c r="A14" s="85"/>
      <c r="B14" s="2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ht="15" x14ac:dyDescent="0.3">
      <c r="A15" s="85"/>
      <c r="B15" s="28" t="s">
        <v>24</v>
      </c>
      <c r="C15" s="36"/>
      <c r="D15" s="36"/>
      <c r="E15" s="36"/>
      <c r="F15" s="36"/>
      <c r="G15" s="36">
        <v>1E-3</v>
      </c>
      <c r="H15" s="36">
        <v>0.04</v>
      </c>
      <c r="I15" s="36">
        <v>0.08</v>
      </c>
      <c r="J15" s="36"/>
      <c r="K15" s="36">
        <v>1E-3</v>
      </c>
      <c r="L15" s="36">
        <v>0.03</v>
      </c>
      <c r="M15" s="36">
        <v>0.02</v>
      </c>
      <c r="N15" s="36"/>
      <c r="O15" s="36"/>
      <c r="P15" s="36"/>
      <c r="Q15" s="36"/>
      <c r="R15" s="36"/>
      <c r="S15" s="36"/>
      <c r="T15" s="36"/>
      <c r="U15" s="36"/>
    </row>
    <row r="16" spans="1:21" ht="15" x14ac:dyDescent="0.3">
      <c r="A16" s="85"/>
      <c r="B16" s="28" t="s">
        <v>41</v>
      </c>
      <c r="C16" s="36"/>
      <c r="D16" s="36"/>
      <c r="E16" s="36"/>
      <c r="F16" s="36"/>
      <c r="G16" s="36">
        <v>1.1999999999999999E-3</v>
      </c>
      <c r="H16" s="36"/>
      <c r="I16" s="36"/>
      <c r="J16" s="36"/>
      <c r="K16" s="36">
        <v>1E-3</v>
      </c>
      <c r="L16" s="36"/>
      <c r="M16" s="36">
        <v>0.02</v>
      </c>
      <c r="N16" s="36"/>
      <c r="O16" s="36"/>
      <c r="P16" s="36"/>
      <c r="Q16" s="36"/>
      <c r="R16" s="36"/>
      <c r="S16" s="36"/>
      <c r="T16" s="36"/>
      <c r="U16" s="36"/>
    </row>
    <row r="17" spans="1:21" ht="15" x14ac:dyDescent="0.3">
      <c r="A17" s="85"/>
      <c r="B17" s="35" t="s">
        <v>47</v>
      </c>
      <c r="C17" s="36"/>
      <c r="D17" s="36">
        <v>0.04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>
        <v>1E-3</v>
      </c>
      <c r="T17" s="36"/>
      <c r="U17" s="36"/>
    </row>
    <row r="18" spans="1:21" ht="15" x14ac:dyDescent="0.3">
      <c r="A18" s="85"/>
      <c r="B18" s="2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ht="15" x14ac:dyDescent="0.3">
      <c r="A19" s="85"/>
      <c r="B19" s="26" t="s">
        <v>49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>
        <v>0.1</v>
      </c>
      <c r="S19" s="36"/>
      <c r="T19" s="36"/>
      <c r="U19" s="36"/>
    </row>
    <row r="20" spans="1:21" x14ac:dyDescent="0.3">
      <c r="A20" s="85"/>
      <c r="B20" s="12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ht="27.75" customHeight="1" x14ac:dyDescent="0.3">
      <c r="A21" s="58" t="s">
        <v>8</v>
      </c>
      <c r="B21" s="59"/>
      <c r="C21" s="19">
        <f>C13+C14+C15+C16+C17+C18+C19+C20</f>
        <v>0.11</v>
      </c>
      <c r="D21" s="19">
        <f t="shared" ref="D21:S21" si="0">D13+D14+D15+D16+D17+D18+D19+D20</f>
        <v>0.04</v>
      </c>
      <c r="E21" s="19">
        <f t="shared" si="0"/>
        <v>0</v>
      </c>
      <c r="F21" s="19">
        <f t="shared" si="0"/>
        <v>0</v>
      </c>
      <c r="G21" s="19">
        <f t="shared" si="0"/>
        <v>2.1999999999999997E-3</v>
      </c>
      <c r="H21" s="19">
        <f t="shared" si="0"/>
        <v>0.04</v>
      </c>
      <c r="I21" s="19">
        <f t="shared" si="0"/>
        <v>0.08</v>
      </c>
      <c r="J21" s="19">
        <f t="shared" si="0"/>
        <v>0</v>
      </c>
      <c r="K21" s="19">
        <f t="shared" si="0"/>
        <v>2E-3</v>
      </c>
      <c r="L21" s="19">
        <f t="shared" si="0"/>
        <v>0.03</v>
      </c>
      <c r="M21" s="19">
        <f t="shared" si="0"/>
        <v>0.04</v>
      </c>
      <c r="N21" s="19">
        <f>N13+N14+N15+N16+N17+N18+N19+N20</f>
        <v>2.5000000000000001E-2</v>
      </c>
      <c r="O21" s="19">
        <f t="shared" si="0"/>
        <v>0</v>
      </c>
      <c r="P21" s="19">
        <f t="shared" si="0"/>
        <v>0</v>
      </c>
      <c r="Q21" s="19">
        <f t="shared" si="0"/>
        <v>0</v>
      </c>
      <c r="R21" s="19">
        <f t="shared" si="0"/>
        <v>0.1</v>
      </c>
      <c r="S21" s="19">
        <f t="shared" si="0"/>
        <v>1E-3</v>
      </c>
      <c r="T21" s="19">
        <f t="shared" ref="T21:U21" si="1">T13+T14+T15+T16+T17+T18+T19+T20</f>
        <v>0</v>
      </c>
      <c r="U21" s="19">
        <f t="shared" si="1"/>
        <v>0</v>
      </c>
    </row>
    <row r="22" spans="1:21" x14ac:dyDescent="0.3">
      <c r="A22" s="58" t="s">
        <v>9</v>
      </c>
      <c r="B22" s="59"/>
      <c r="C22" s="37">
        <f>B10*C21</f>
        <v>9.24</v>
      </c>
      <c r="D22" s="37">
        <f>B10*D21</f>
        <v>3.36</v>
      </c>
      <c r="E22" s="37">
        <f>B10*E21</f>
        <v>0</v>
      </c>
      <c r="F22" s="37">
        <f>B10*F21</f>
        <v>0</v>
      </c>
      <c r="G22" s="37">
        <f>B10*G21</f>
        <v>0.18479999999999996</v>
      </c>
      <c r="H22" s="37">
        <f>B10*H21</f>
        <v>3.36</v>
      </c>
      <c r="I22" s="37">
        <f>B10*I21</f>
        <v>6.72</v>
      </c>
      <c r="J22" s="37">
        <f>B10*J21</f>
        <v>0</v>
      </c>
      <c r="K22" s="37">
        <f>B10*K21</f>
        <v>0.16800000000000001</v>
      </c>
      <c r="L22" s="37">
        <f>B10*L21</f>
        <v>2.52</v>
      </c>
      <c r="M22" s="37">
        <f>B10*M21</f>
        <v>3.36</v>
      </c>
      <c r="N22" s="37">
        <f>B10*N21</f>
        <v>2.1</v>
      </c>
      <c r="O22" s="37">
        <f>B10*O21</f>
        <v>0</v>
      </c>
      <c r="P22" s="37">
        <f>B10*P21</f>
        <v>0</v>
      </c>
      <c r="Q22" s="37">
        <f>B10*Q21</f>
        <v>0</v>
      </c>
      <c r="R22" s="37">
        <f>B10*R21</f>
        <v>8.4</v>
      </c>
      <c r="S22" s="37">
        <f>B10*S21</f>
        <v>8.4000000000000005E-2</v>
      </c>
      <c r="T22" s="37">
        <f>B10*T21</f>
        <v>0</v>
      </c>
      <c r="U22" s="37">
        <f>B10*U21</f>
        <v>0</v>
      </c>
    </row>
    <row r="23" spans="1:21" x14ac:dyDescent="0.3">
      <c r="A23" s="58" t="s">
        <v>10</v>
      </c>
      <c r="B23" s="59"/>
      <c r="C23" s="19">
        <v>50</v>
      </c>
      <c r="D23" s="19">
        <v>68.900000000000006</v>
      </c>
      <c r="E23" s="19"/>
      <c r="F23" s="19"/>
      <c r="G23" s="19">
        <v>14</v>
      </c>
      <c r="H23" s="19">
        <v>70</v>
      </c>
      <c r="I23" s="19">
        <v>423</v>
      </c>
      <c r="J23" s="19">
        <v>90</v>
      </c>
      <c r="K23" s="19">
        <v>148</v>
      </c>
      <c r="L23" s="19">
        <v>27</v>
      </c>
      <c r="M23" s="19">
        <v>34</v>
      </c>
      <c r="N23" s="19">
        <v>838</v>
      </c>
      <c r="O23" s="19"/>
      <c r="P23" s="19">
        <v>50</v>
      </c>
      <c r="Q23" s="19"/>
      <c r="R23" s="19">
        <v>23.5</v>
      </c>
      <c r="S23" s="19">
        <v>310</v>
      </c>
      <c r="T23" s="19"/>
      <c r="U23" s="19">
        <v>0</v>
      </c>
    </row>
    <row r="24" spans="1:21" x14ac:dyDescent="0.3">
      <c r="A24" s="58" t="s">
        <v>11</v>
      </c>
      <c r="B24" s="59"/>
      <c r="C24" s="38">
        <f>C22*C23</f>
        <v>462</v>
      </c>
      <c r="D24" s="38">
        <f t="shared" ref="D24:T24" si="2">D22*D23</f>
        <v>231.50400000000002</v>
      </c>
      <c r="E24" s="38">
        <f t="shared" si="2"/>
        <v>0</v>
      </c>
      <c r="F24" s="38">
        <f t="shared" si="2"/>
        <v>0</v>
      </c>
      <c r="G24" s="38">
        <f t="shared" si="2"/>
        <v>2.5871999999999993</v>
      </c>
      <c r="H24" s="38">
        <f t="shared" si="2"/>
        <v>235.2</v>
      </c>
      <c r="I24" s="38">
        <f t="shared" si="2"/>
        <v>2842.56</v>
      </c>
      <c r="J24" s="38">
        <f t="shared" si="2"/>
        <v>0</v>
      </c>
      <c r="K24" s="38">
        <f t="shared" si="2"/>
        <v>24.864000000000001</v>
      </c>
      <c r="L24" s="38">
        <f t="shared" si="2"/>
        <v>68.040000000000006</v>
      </c>
      <c r="M24" s="38">
        <f t="shared" si="2"/>
        <v>114.24</v>
      </c>
      <c r="N24" s="38">
        <f t="shared" si="2"/>
        <v>1759.8000000000002</v>
      </c>
      <c r="O24" s="38">
        <f t="shared" si="2"/>
        <v>0</v>
      </c>
      <c r="P24" s="38">
        <f t="shared" si="2"/>
        <v>0</v>
      </c>
      <c r="Q24" s="38">
        <f t="shared" si="2"/>
        <v>0</v>
      </c>
      <c r="R24" s="38">
        <f>R23*R22</f>
        <v>197.4</v>
      </c>
      <c r="S24" s="38">
        <f t="shared" si="2"/>
        <v>26.040000000000003</v>
      </c>
      <c r="T24" s="38">
        <f t="shared" si="2"/>
        <v>0</v>
      </c>
      <c r="U24" s="38">
        <f>U23*U22</f>
        <v>0</v>
      </c>
    </row>
    <row r="25" spans="1:21" ht="17.5" x14ac:dyDescent="0.3">
      <c r="A25" s="13" t="s">
        <v>12</v>
      </c>
      <c r="B25" s="14">
        <f>C24+D24+F24+G24+H24+I24+K24+L24+M24+N24+R24+S24</f>
        <v>5964.2352000000001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" x14ac:dyDescent="0.3">
      <c r="A26" s="15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x14ac:dyDescent="0.3">
      <c r="A27" s="15" t="s">
        <v>58</v>
      </c>
      <c r="B27" s="1"/>
      <c r="C27" s="1"/>
      <c r="D27" s="1"/>
      <c r="E27" s="30"/>
      <c r="F27" s="30"/>
      <c r="G27" s="30"/>
      <c r="H27" s="3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</sheetData>
  <mergeCells count="21">
    <mergeCell ref="A2:P2"/>
    <mergeCell ref="A3:P3"/>
    <mergeCell ref="A4:P4"/>
    <mergeCell ref="S6:T6"/>
    <mergeCell ref="A7:D7"/>
    <mergeCell ref="P7:Q7"/>
    <mergeCell ref="S7:T7"/>
    <mergeCell ref="A8:C8"/>
    <mergeCell ref="S8:T8"/>
    <mergeCell ref="B9:E9"/>
    <mergeCell ref="F9:I9"/>
    <mergeCell ref="J9:O9"/>
    <mergeCell ref="S9:T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4" workbookViewId="0">
      <selection activeCell="W13" sqref="W13"/>
    </sheetView>
  </sheetViews>
  <sheetFormatPr defaultColWidth="9" defaultRowHeight="14" x14ac:dyDescent="0.3"/>
  <cols>
    <col min="1" max="1" width="6.6640625" style="3" customWidth="1"/>
    <col min="2" max="2" width="13.58203125" style="3" customWidth="1"/>
    <col min="3" max="3" width="5.6640625" style="3" customWidth="1"/>
    <col min="4" max="4" width="6.08203125" style="3" customWidth="1"/>
    <col min="5" max="5" width="6.5" style="3" customWidth="1"/>
    <col min="6" max="6" width="5" style="3" customWidth="1"/>
    <col min="7" max="7" width="2.58203125" style="3" hidden="1" customWidth="1"/>
    <col min="8" max="8" width="10" style="3" customWidth="1"/>
    <col min="9" max="9" width="5.08203125" style="3" customWidth="1"/>
    <col min="10" max="10" width="8.25" style="3" customWidth="1"/>
    <col min="11" max="11" width="5.08203125" style="3" customWidth="1"/>
    <col min="12" max="12" width="5.58203125" style="3" hidden="1" customWidth="1"/>
    <col min="13" max="13" width="6.1640625" style="3" hidden="1" customWidth="1"/>
    <col min="14" max="14" width="5.08203125" style="3" customWidth="1"/>
    <col min="15" max="15" width="11.6640625" style="3" customWidth="1"/>
    <col min="16" max="16" width="5.58203125" style="3" hidden="1" customWidth="1"/>
    <col min="17" max="17" width="0.4140625" style="3" hidden="1" customWidth="1"/>
    <col min="18" max="18" width="6.5" style="3" customWidth="1"/>
    <col min="19" max="19" width="8.203125E-2" style="3" customWidth="1"/>
    <col min="20" max="20" width="6.6640625" style="3" hidden="1" customWidth="1"/>
    <col min="21" max="21" width="9" style="3"/>
    <col min="22" max="22" width="10.9140625" style="3" bestFit="1" customWidth="1"/>
    <col min="23" max="16384" width="9" style="3"/>
  </cols>
  <sheetData>
    <row r="1" spans="1:20" ht="15" x14ac:dyDescent="0.3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5" x14ac:dyDescent="0.3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1"/>
      <c r="R2" s="1"/>
      <c r="S2" s="1"/>
    </row>
    <row r="3" spans="1:20" ht="15" x14ac:dyDescent="0.3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  <c r="S3" s="1"/>
    </row>
    <row r="4" spans="1:20" ht="15" x14ac:dyDescent="0.3">
      <c r="A4" s="78" t="s">
        <v>73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1"/>
      <c r="R4" s="1"/>
      <c r="S4" s="1"/>
    </row>
    <row r="5" spans="1:20" x14ac:dyDescent="0.3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3"/>
      <c r="Q5" s="23"/>
      <c r="R5" s="23"/>
      <c r="S5" s="23"/>
    </row>
    <row r="6" spans="1:20" x14ac:dyDescent="0.3">
      <c r="A6" s="5" t="s">
        <v>39</v>
      </c>
      <c r="B6" s="6"/>
      <c r="C6" s="6"/>
      <c r="D6" s="6"/>
      <c r="E6" s="6"/>
      <c r="F6" s="6"/>
      <c r="G6" s="6" t="s">
        <v>25</v>
      </c>
      <c r="H6" s="6"/>
      <c r="I6" s="1"/>
      <c r="J6" s="1"/>
      <c r="K6" s="1"/>
      <c r="L6" s="1"/>
      <c r="M6" s="1"/>
      <c r="N6" s="1"/>
      <c r="O6" s="1"/>
      <c r="P6" s="23"/>
      <c r="Q6" s="23"/>
      <c r="R6" s="72"/>
      <c r="S6" s="72"/>
    </row>
    <row r="7" spans="1:20" x14ac:dyDescent="0.3">
      <c r="A7" s="7" t="s">
        <v>26</v>
      </c>
      <c r="B7" s="1"/>
      <c r="C7" s="1"/>
      <c r="D7" s="1"/>
      <c r="E7" s="1"/>
      <c r="F7" s="24" t="s">
        <v>68</v>
      </c>
      <c r="G7" s="1"/>
      <c r="H7" s="1"/>
      <c r="I7" s="1"/>
      <c r="J7" s="1"/>
      <c r="K7" s="1"/>
      <c r="L7" s="1"/>
      <c r="M7" s="1"/>
      <c r="N7" s="1"/>
      <c r="O7" s="1"/>
      <c r="P7" s="89"/>
      <c r="Q7" s="89"/>
      <c r="R7" s="72"/>
      <c r="S7" s="72"/>
    </row>
    <row r="8" spans="1:20" ht="14.5" thickBot="1" x14ac:dyDescent="0.35">
      <c r="A8" s="7" t="s">
        <v>2</v>
      </c>
      <c r="B8" s="1"/>
      <c r="C8" s="1"/>
      <c r="D8" s="24" t="s">
        <v>69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3"/>
      <c r="Q8" s="23"/>
      <c r="R8" s="72"/>
      <c r="S8" s="72"/>
    </row>
    <row r="9" spans="1:20" x14ac:dyDescent="0.3">
      <c r="A9" s="7"/>
      <c r="B9" s="73" t="s">
        <v>66</v>
      </c>
      <c r="C9" s="74"/>
      <c r="D9" s="74"/>
      <c r="E9" s="74"/>
      <c r="F9" s="74" t="s">
        <v>4</v>
      </c>
      <c r="G9" s="74"/>
      <c r="H9" s="74"/>
      <c r="I9" s="74"/>
      <c r="J9" s="74" t="s">
        <v>5</v>
      </c>
      <c r="K9" s="74"/>
      <c r="L9" s="74"/>
      <c r="M9" s="74"/>
      <c r="N9" s="74"/>
      <c r="O9" s="91"/>
      <c r="P9" s="23"/>
      <c r="Q9" s="23"/>
      <c r="R9" s="72"/>
      <c r="S9" s="72"/>
    </row>
    <row r="10" spans="1:20" ht="14.5" thickBot="1" x14ac:dyDescent="0.35">
      <c r="A10" s="7"/>
      <c r="B10" s="67">
        <v>25</v>
      </c>
      <c r="C10" s="68"/>
      <c r="D10" s="68"/>
      <c r="E10" s="68"/>
      <c r="F10" s="68">
        <v>75</v>
      </c>
      <c r="G10" s="68"/>
      <c r="H10" s="68"/>
      <c r="I10" s="68"/>
      <c r="J10" s="69">
        <f>B10*F10</f>
        <v>1875</v>
      </c>
      <c r="K10" s="69"/>
      <c r="L10" s="69"/>
      <c r="M10" s="69"/>
      <c r="N10" s="69"/>
      <c r="O10" s="70"/>
      <c r="P10" s="1"/>
      <c r="Q10" s="1"/>
      <c r="R10" s="1"/>
      <c r="S10" s="1"/>
    </row>
    <row r="11" spans="1:20" x14ac:dyDescent="0.3">
      <c r="A11" s="8"/>
      <c r="B11" s="24" t="s">
        <v>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70.5" customHeight="1" x14ac:dyDescent="0.3">
      <c r="A12" s="9"/>
      <c r="B12" s="16"/>
      <c r="C12" s="40" t="s">
        <v>6</v>
      </c>
      <c r="D12" s="41" t="s">
        <v>20</v>
      </c>
      <c r="E12" s="41" t="s">
        <v>33</v>
      </c>
      <c r="F12" s="41" t="s">
        <v>53</v>
      </c>
      <c r="G12" s="41"/>
      <c r="H12" s="41" t="s">
        <v>34</v>
      </c>
      <c r="I12" s="41" t="s">
        <v>75</v>
      </c>
      <c r="J12" s="41" t="s">
        <v>32</v>
      </c>
      <c r="K12" s="41" t="s">
        <v>38</v>
      </c>
      <c r="L12" s="41"/>
      <c r="M12" s="41"/>
      <c r="N12" s="41" t="s">
        <v>71</v>
      </c>
      <c r="O12" s="41" t="s">
        <v>36</v>
      </c>
      <c r="P12" s="41"/>
      <c r="Q12" s="41"/>
      <c r="R12" s="41" t="s">
        <v>35</v>
      </c>
      <c r="S12" s="41"/>
      <c r="T12" s="41"/>
    </row>
    <row r="13" spans="1:20" ht="15.5" x14ac:dyDescent="0.3">
      <c r="A13" s="90" t="s">
        <v>7</v>
      </c>
      <c r="B13" s="44" t="s">
        <v>6</v>
      </c>
      <c r="C13" s="42">
        <v>0.2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5.5" x14ac:dyDescent="0.3">
      <c r="A14" s="90"/>
      <c r="B14" s="44" t="s">
        <v>52</v>
      </c>
      <c r="C14" s="42"/>
      <c r="D14" s="42"/>
      <c r="E14" s="42">
        <v>2.5000000000000001E-2</v>
      </c>
      <c r="F14" s="42">
        <v>5.7000000000000002E-2</v>
      </c>
      <c r="G14" s="42"/>
      <c r="H14" s="42"/>
      <c r="I14" s="42"/>
      <c r="J14" s="42">
        <v>1.8E-3</v>
      </c>
      <c r="K14" s="42">
        <v>0.1</v>
      </c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5.5" x14ac:dyDescent="0.3">
      <c r="A15" s="90"/>
      <c r="B15" s="44" t="s">
        <v>35</v>
      </c>
      <c r="C15" s="42"/>
      <c r="D15" s="42">
        <v>0.04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>
        <v>0.2</v>
      </c>
      <c r="P15" s="42"/>
      <c r="Q15" s="42"/>
      <c r="R15" s="42">
        <v>1E-3</v>
      </c>
      <c r="S15" s="42"/>
      <c r="T15" s="42"/>
    </row>
    <row r="16" spans="1:20" ht="15.5" x14ac:dyDescent="0.3">
      <c r="A16" s="90"/>
      <c r="B16" s="44" t="s">
        <v>59</v>
      </c>
      <c r="C16" s="42"/>
      <c r="D16" s="42"/>
      <c r="E16" s="42"/>
      <c r="F16" s="42"/>
      <c r="G16" s="42"/>
      <c r="H16" s="42">
        <v>1</v>
      </c>
      <c r="I16" s="42"/>
      <c r="J16" s="42">
        <v>1E-3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x14ac:dyDescent="0.3">
      <c r="A17" s="90"/>
      <c r="B17" s="45" t="s">
        <v>71</v>
      </c>
      <c r="C17" s="42"/>
      <c r="D17" s="42"/>
      <c r="E17" s="42"/>
      <c r="F17" s="42"/>
      <c r="G17" s="42"/>
      <c r="H17" s="43"/>
      <c r="I17" s="42"/>
      <c r="J17" s="42"/>
      <c r="K17" s="42"/>
      <c r="L17" s="42"/>
      <c r="M17" s="42"/>
      <c r="N17" s="42">
        <v>0.13</v>
      </c>
      <c r="O17" s="42"/>
      <c r="P17" s="42"/>
      <c r="Q17" s="42"/>
      <c r="R17" s="42"/>
      <c r="S17" s="42"/>
      <c r="T17" s="42"/>
    </row>
    <row r="18" spans="1:20" ht="15.5" x14ac:dyDescent="0.3">
      <c r="A18" s="90"/>
      <c r="B18" s="44" t="s">
        <v>74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5.5" x14ac:dyDescent="0.3">
      <c r="A19" s="90"/>
      <c r="B19" s="49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0.5" customHeight="1" x14ac:dyDescent="0.3">
      <c r="A20" s="90"/>
      <c r="B20" s="1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51"/>
    </row>
    <row r="21" spans="1:20" ht="24" customHeight="1" x14ac:dyDescent="0.3">
      <c r="A21" s="64" t="s">
        <v>8</v>
      </c>
      <c r="B21" s="59"/>
      <c r="C21" s="50">
        <f>C13+C14+C15+C16+C17+C18+C19+C20</f>
        <v>0.2</v>
      </c>
      <c r="D21" s="50">
        <f t="shared" ref="D21:T21" si="0">D13+D14+D15+D16+D17+D18+D19+D20</f>
        <v>0.04</v>
      </c>
      <c r="E21" s="50">
        <f t="shared" si="0"/>
        <v>2.5000000000000001E-2</v>
      </c>
      <c r="F21" s="50">
        <f t="shared" si="0"/>
        <v>5.7000000000000002E-2</v>
      </c>
      <c r="G21" s="50">
        <f t="shared" si="0"/>
        <v>0</v>
      </c>
      <c r="H21" s="50">
        <f t="shared" si="0"/>
        <v>1</v>
      </c>
      <c r="I21" s="50">
        <v>0.1</v>
      </c>
      <c r="J21" s="50">
        <f t="shared" si="0"/>
        <v>2.8E-3</v>
      </c>
      <c r="K21" s="50">
        <f t="shared" si="0"/>
        <v>0.1</v>
      </c>
      <c r="L21" s="50"/>
      <c r="M21" s="50">
        <f t="shared" si="0"/>
        <v>0</v>
      </c>
      <c r="N21" s="50">
        <f t="shared" si="0"/>
        <v>0.13</v>
      </c>
      <c r="O21" s="50">
        <f t="shared" si="0"/>
        <v>0.2</v>
      </c>
      <c r="P21" s="50">
        <f t="shared" si="0"/>
        <v>0</v>
      </c>
      <c r="Q21" s="50">
        <f t="shared" si="0"/>
        <v>0</v>
      </c>
      <c r="R21" s="50">
        <f t="shared" si="0"/>
        <v>1E-3</v>
      </c>
      <c r="S21" s="50">
        <f t="shared" si="0"/>
        <v>0</v>
      </c>
      <c r="T21" s="47">
        <f t="shared" si="0"/>
        <v>0</v>
      </c>
    </row>
    <row r="22" spans="1:20" x14ac:dyDescent="0.3">
      <c r="A22" s="58" t="s">
        <v>9</v>
      </c>
      <c r="B22" s="59"/>
      <c r="C22" s="47">
        <f>C21*B10</f>
        <v>5</v>
      </c>
      <c r="D22" s="47">
        <f>D21*B10</f>
        <v>1</v>
      </c>
      <c r="E22" s="47">
        <f>E21*B10</f>
        <v>0.625</v>
      </c>
      <c r="F22" s="47">
        <f>F21*B10</f>
        <v>1.425</v>
      </c>
      <c r="G22" s="47">
        <f>G21*B10</f>
        <v>0</v>
      </c>
      <c r="H22" s="47">
        <f>H21*B10</f>
        <v>25</v>
      </c>
      <c r="I22" s="47">
        <f>B10*I21</f>
        <v>2.5</v>
      </c>
      <c r="J22" s="47">
        <f>J21*B10</f>
        <v>6.9999999999999993E-2</v>
      </c>
      <c r="K22" s="47">
        <f>K21*B10</f>
        <v>2.5</v>
      </c>
      <c r="L22" s="47"/>
      <c r="M22" s="47">
        <f>M21*B10</f>
        <v>0</v>
      </c>
      <c r="N22" s="47">
        <f>N21*B10</f>
        <v>3.25</v>
      </c>
      <c r="O22" s="47">
        <f t="shared" ref="O22:Q22" si="1">O21*N10</f>
        <v>0</v>
      </c>
      <c r="P22" s="47">
        <f t="shared" si="1"/>
        <v>0</v>
      </c>
      <c r="Q22" s="47">
        <f t="shared" si="1"/>
        <v>0</v>
      </c>
      <c r="R22" s="47">
        <f>R21*B10</f>
        <v>2.5000000000000001E-2</v>
      </c>
      <c r="S22" s="47">
        <f>S21*B10</f>
        <v>0</v>
      </c>
      <c r="T22" s="47">
        <f>T21*B10</f>
        <v>0</v>
      </c>
    </row>
    <row r="23" spans="1:20" x14ac:dyDescent="0.3">
      <c r="A23" s="58" t="s">
        <v>10</v>
      </c>
      <c r="B23" s="59"/>
      <c r="C23" s="42">
        <v>40</v>
      </c>
      <c r="D23" s="42">
        <v>84</v>
      </c>
      <c r="E23" s="42">
        <v>780</v>
      </c>
      <c r="F23" s="42">
        <v>70</v>
      </c>
      <c r="G23" s="42">
        <v>50</v>
      </c>
      <c r="H23" s="42">
        <v>6</v>
      </c>
      <c r="I23" s="42">
        <v>59</v>
      </c>
      <c r="J23" s="42">
        <v>11</v>
      </c>
      <c r="K23" s="42">
        <v>87</v>
      </c>
      <c r="L23" s="42"/>
      <c r="M23" s="42">
        <v>0</v>
      </c>
      <c r="N23" s="42">
        <v>145</v>
      </c>
      <c r="O23" s="42">
        <v>0</v>
      </c>
      <c r="P23" s="42">
        <v>138</v>
      </c>
      <c r="Q23" s="42">
        <v>0</v>
      </c>
      <c r="R23" s="42">
        <v>570</v>
      </c>
      <c r="S23" s="42">
        <v>423</v>
      </c>
      <c r="T23" s="42">
        <v>148</v>
      </c>
    </row>
    <row r="24" spans="1:20" x14ac:dyDescent="0.3">
      <c r="A24" s="58" t="s">
        <v>11</v>
      </c>
      <c r="B24" s="59"/>
      <c r="C24" s="48">
        <f>C23*C22</f>
        <v>200</v>
      </c>
      <c r="D24" s="48">
        <f t="shared" ref="D24:T24" si="2">D22*D23</f>
        <v>84</v>
      </c>
      <c r="E24" s="48">
        <f t="shared" si="2"/>
        <v>487.5</v>
      </c>
      <c r="F24" s="48">
        <f t="shared" si="2"/>
        <v>99.75</v>
      </c>
      <c r="G24" s="48">
        <f t="shared" si="2"/>
        <v>0</v>
      </c>
      <c r="H24" s="48">
        <f t="shared" si="2"/>
        <v>150</v>
      </c>
      <c r="I24" s="48">
        <f t="shared" si="2"/>
        <v>147.5</v>
      </c>
      <c r="J24" s="48">
        <f t="shared" si="2"/>
        <v>0.76999999999999991</v>
      </c>
      <c r="K24" s="48">
        <f t="shared" si="2"/>
        <v>217.5</v>
      </c>
      <c r="L24" s="48"/>
      <c r="M24" s="48">
        <f t="shared" si="2"/>
        <v>0</v>
      </c>
      <c r="N24" s="48">
        <f t="shared" si="2"/>
        <v>471.25</v>
      </c>
      <c r="O24" s="48">
        <f t="shared" si="2"/>
        <v>0</v>
      </c>
      <c r="P24" s="48">
        <f t="shared" si="2"/>
        <v>0</v>
      </c>
      <c r="Q24" s="48">
        <f t="shared" si="2"/>
        <v>0</v>
      </c>
      <c r="R24" s="48">
        <f t="shared" si="2"/>
        <v>14.25</v>
      </c>
      <c r="S24" s="48">
        <f t="shared" si="2"/>
        <v>0</v>
      </c>
      <c r="T24" s="48">
        <f t="shared" si="2"/>
        <v>0</v>
      </c>
    </row>
    <row r="25" spans="1:20" ht="17.5" x14ac:dyDescent="0.3">
      <c r="A25" s="13" t="s">
        <v>12</v>
      </c>
      <c r="B25" s="14">
        <f>C24+D24+E24+F24+G24+H24+I24+J24+K24+L24+M24+N24+O24+P24+Q24+R24+S24+T24</f>
        <v>1872.52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ht="15" x14ac:dyDescent="0.3">
      <c r="A26" s="15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 t="s">
        <v>70</v>
      </c>
      <c r="S26" s="1"/>
    </row>
    <row r="27" spans="1:20" ht="15" x14ac:dyDescent="0.3">
      <c r="A27" s="15"/>
      <c r="B27" s="1"/>
    </row>
  </sheetData>
  <mergeCells count="19">
    <mergeCell ref="A2:P2"/>
    <mergeCell ref="A3:P3"/>
    <mergeCell ref="A4:P4"/>
    <mergeCell ref="A22:B22"/>
    <mergeCell ref="A23:B23"/>
    <mergeCell ref="A24:B24"/>
    <mergeCell ref="R6:S6"/>
    <mergeCell ref="P7:Q7"/>
    <mergeCell ref="R7:S7"/>
    <mergeCell ref="A13:A20"/>
    <mergeCell ref="A21:B21"/>
    <mergeCell ref="R8:S8"/>
    <mergeCell ref="B9:E9"/>
    <mergeCell ref="F9:I9"/>
    <mergeCell ref="J9:O9"/>
    <mergeCell ref="R9:S9"/>
    <mergeCell ref="B10:E10"/>
    <mergeCell ref="F10:I10"/>
    <mergeCell ref="J10:O10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27май</vt:lpstr>
      <vt:lpstr>29май</vt:lpstr>
      <vt:lpstr>30май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cp:lastPrinted>2023-04-05T10:26:39Z</cp:lastPrinted>
  <dcterms:created xsi:type="dcterms:W3CDTF">2021-09-28T09:44:05Z</dcterms:created>
  <dcterms:modified xsi:type="dcterms:W3CDTF">2023-12-15T12:45:57Z</dcterms:modified>
</cp:coreProperties>
</file>